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firstSheet="1" activeTab="4"/>
  </bookViews>
  <sheets>
    <sheet name="Monit Klasif.Ekonom." sheetId="1" r:id="rId1"/>
    <sheet name="Monit. Rezult" sheetId="2" r:id="rId2"/>
    <sheet name="Shpenz. sipas Produkteve" sheetId="3" r:id="rId3"/>
    <sheet name="Raportimi i Investimeve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<sst xmlns="http://schemas.openxmlformats.org/spreadsheetml/2006/main" count="157" uniqueCount="101">
  <si>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</si>
  <si>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</si>
  <si>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</si>
  <si>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</si>
  <si>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</si>
  <si>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</si>
  <si>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</si>
  <si>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</si>
  <si>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</si>
  <si>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</si>
  <si>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</si>
  <si>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</si>
  <si>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</si>
  <si>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</si>
  <si>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</si>
  <si>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</si>
  <si>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</si>
  <si>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</si>
  <si>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</si>
  <si>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</si>
  <si>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</si>
  <si>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</si>
  <si>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</si>
  <si>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</si>
  <si>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</si>
  <si>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</si>
  <si>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</si>
  <si>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</si>
  <si>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</si>
  <si>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</si>
  <si>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</si>
  <si>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</si>
  <si>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</si>
  <si>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</si>
  <si>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Firma</t>
  </si>
  <si>
    <t>Data</t>
  </si>
  <si>
    <t xml:space="preserve"> </t>
  </si>
  <si>
    <t>PBA</t>
  </si>
  <si>
    <t/>
  </si>
  <si>
    <t>Sasia e</t>
  </si>
  <si>
    <t>Realizimi</t>
  </si>
  <si>
    <t>Komente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</si>
  <si>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</si>
  <si>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</si>
  <si>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</si>
  <si>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</si>
  <si>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</si>
  <si>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</si>
  <si>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</si>
  <si>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</si>
  <si>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</si>
  <si>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</si>
  <si>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E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</si>
  <si>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</si>
  <si>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</si>
  <si>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</si>
  <si>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</si>
  <si>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</si>
  <si>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</si>
  <si>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</si>
  <si>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</si>
  <si>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</si>
  <si>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</si>
  <si>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</si>
  <si>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</si>
  <si>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Sekretari i Përgjithshëm/Titullari i Institucionit</t>
  </si>
  <si>
    <t>Grupi</t>
  </si>
  <si>
    <t>Emri Produktit</t>
  </si>
  <si>
    <t>Produktit</t>
  </si>
  <si>
    <t xml:space="preserve">Kodi i </t>
  </si>
  <si>
    <t>Shpenzimet e Produktit</t>
  </si>
  <si>
    <t>Buxhet</t>
  </si>
  <si>
    <t>Formati Nr. 6</t>
  </si>
  <si>
    <t>Raporti i Shpenzimeve Faktike të Programit sipas Artikujve</t>
  </si>
  <si>
    <t>Formati Nr. 8</t>
  </si>
  <si>
    <t>Formati Nr. 9</t>
  </si>
  <si>
    <t>Formati Nr. 10</t>
  </si>
  <si>
    <t>Projektet me financim te brendshem</t>
  </si>
  <si>
    <t>Raporti i Realizimit të Produkteve të Programit</t>
  </si>
  <si>
    <t>01130</t>
  </si>
  <si>
    <t>Instituti Mjeksise Ligjore</t>
  </si>
  <si>
    <t>Aktet e ekspertimit mjeko-ligjor</t>
  </si>
  <si>
    <t>TOTALI</t>
  </si>
  <si>
    <t>(5)=(3)-(4)</t>
  </si>
  <si>
    <t>numër aktesh</t>
  </si>
  <si>
    <t xml:space="preserve">            </t>
  </si>
  <si>
    <t>.</t>
  </si>
  <si>
    <t>Menaxhimi I punës në Institut</t>
  </si>
  <si>
    <t>muaj</t>
  </si>
  <si>
    <t xml:space="preserve">   Sekretari i Përgjithshëm/Titullari i Institucionit</t>
  </si>
  <si>
    <r>
      <t xml:space="preserve">Emri                       </t>
    </r>
    <r>
      <rPr>
        <b/>
        <sz val="11"/>
        <rFont val="Arial"/>
        <family val="2"/>
      </rPr>
      <t xml:space="preserve">    </t>
    </r>
  </si>
  <si>
    <t>Plan 2013</t>
  </si>
  <si>
    <t>Buxheti 2013</t>
  </si>
  <si>
    <t>Blerje pajisje zyrash</t>
  </si>
  <si>
    <t>Realizuar ne tre mujorin e dyte</t>
  </si>
  <si>
    <t>Dr. Bledar XHEMALI</t>
  </si>
  <si>
    <t>Emri                             Dr.Bledar XHEMALI</t>
  </si>
  <si>
    <t>Dr.Bledar XHEMALI</t>
  </si>
  <si>
    <t>12 mujor 2013</t>
  </si>
  <si>
    <t>Specialiste Finance-Buxheti</t>
  </si>
  <si>
    <t>Frida Mustafaraj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</si>
</sst>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-* #,##0.0_L_e_k_-;\-* #,##0.0_L_e_k_-;_-* &quot;-&quot;??_L_e_k_-;_-@_-"/>
    <numFmt numFmtId="192" formatCode="_-* #,##0_L_e_k_-;\-* #,##0_L_e_k_-;_-* &quot;-&quot;??_L_e_k_-;_-@_-"/>
    <numFmt numFmtId="193" formatCode="_(* #,##0_);_(* \(#,##0\);_(* &quot;-&quot;??_);_(@_)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4" borderId="17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18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9" xfId="0" applyFont="1" applyBorder="1" applyAlignment="1">
      <alignment/>
    </xf>
    <xf numFmtId="185" fontId="3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4" borderId="33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/>
    </xf>
    <xf numFmtId="0" fontId="7" fillId="4" borderId="23" xfId="0" applyFont="1" applyFill="1" applyBorder="1" applyAlignment="1">
      <alignment horizontal="left"/>
    </xf>
    <xf numFmtId="0" fontId="7" fillId="4" borderId="34" xfId="0" applyFont="1" applyFill="1" applyBorder="1" applyAlignment="1">
      <alignment/>
    </xf>
    <xf numFmtId="49" fontId="4" fillId="0" borderId="23" xfId="0" applyNumberFormat="1" applyFont="1" applyBorder="1" applyAlignment="1">
      <alignment horizontal="right"/>
    </xf>
    <xf numFmtId="185" fontId="4" fillId="0" borderId="21" xfId="0" applyNumberFormat="1" applyFont="1" applyFill="1" applyBorder="1" applyAlignment="1">
      <alignment/>
    </xf>
    <xf numFmtId="185" fontId="4" fillId="0" borderId="22" xfId="0" applyNumberFormat="1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4" borderId="18" xfId="0" applyFont="1" applyFill="1" applyBorder="1" applyAlignment="1">
      <alignment/>
    </xf>
    <xf numFmtId="0" fontId="10" fillId="4" borderId="35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185" fontId="4" fillId="0" borderId="36" xfId="0" applyNumberFormat="1" applyFont="1" applyFill="1" applyBorder="1" applyAlignment="1">
      <alignment/>
    </xf>
    <xf numFmtId="49" fontId="4" fillId="0" borderId="28" xfId="0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85" fontId="4" fillId="0" borderId="38" xfId="0" applyNumberFormat="1" applyFont="1" applyFill="1" applyBorder="1" applyAlignment="1">
      <alignment/>
    </xf>
    <xf numFmtId="185" fontId="4" fillId="0" borderId="37" xfId="0" applyNumberFormat="1" applyFont="1" applyFill="1" applyBorder="1" applyAlignment="1">
      <alignment/>
    </xf>
    <xf numFmtId="185" fontId="4" fillId="0" borderId="39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4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left"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42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/>
    </xf>
    <xf numFmtId="3" fontId="4" fillId="0" borderId="19" xfId="42" applyNumberFormat="1" applyFont="1" applyBorder="1" applyAlignment="1">
      <alignment/>
    </xf>
    <xf numFmtId="3" fontId="4" fillId="0" borderId="19" xfId="42" applyNumberFormat="1" applyFont="1" applyBorder="1" applyAlignment="1">
      <alignment/>
    </xf>
    <xf numFmtId="192" fontId="4" fillId="0" borderId="19" xfId="42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92" fontId="3" fillId="0" borderId="19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25" xfId="0" applyNumberFormat="1" applyFont="1" applyBorder="1" applyAlignment="1">
      <alignment/>
    </xf>
    <xf numFmtId="0" fontId="7" fillId="0" borderId="16" xfId="0" applyFont="1" applyFill="1" applyBorder="1" applyAlignment="1" quotePrefix="1">
      <alignment/>
    </xf>
    <xf numFmtId="0" fontId="3" fillId="0" borderId="19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3" fontId="3" fillId="0" borderId="39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185" fontId="4" fillId="24" borderId="36" xfId="0" applyNumberFormat="1" applyFont="1" applyFill="1" applyBorder="1" applyAlignment="1">
      <alignment/>
    </xf>
    <xf numFmtId="185" fontId="4" fillId="21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92" fontId="4" fillId="0" borderId="0" xfId="42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92" fontId="3" fillId="0" borderId="0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7" fillId="4" borderId="1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7" fillId="4" borderId="34" xfId="0" applyFont="1" applyFill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left" wrapText="1"/>
    </xf>
    <xf numFmtId="185" fontId="4" fillId="0" borderId="21" xfId="0" applyNumberFormat="1" applyFont="1" applyFill="1" applyBorder="1" applyAlignment="1">
      <alignment/>
    </xf>
    <xf numFmtId="0" fontId="11" fillId="0" borderId="1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7"/>
  <sheetViews>
    <sheetView zoomScalePageLayoutView="0" workbookViewId="0" topLeftCell="A10">
      <selection activeCell="K28" sqref="K28"/>
    </sheetView>
  </sheetViews>
  <sheetFormatPr defaultColWidth="9.140625" defaultRowHeight="12.75"/>
  <cols>
    <col min="1" max="1" width="11.28125" style="0" customWidth="1"/>
    <col min="5" max="5" width="15.140625" style="0" customWidth="1"/>
    <col min="6" max="6" width="10.00390625" style="0" customWidth="1"/>
    <col min="7" max="7" width="13.140625" style="0" customWidth="1"/>
    <col min="8" max="8" width="10.7109375" style="0" customWidth="1"/>
    <col min="9" max="9" width="11.8515625" style="0" customWidth="1"/>
    <col min="12" max="12" width="10.00390625" style="0" bestFit="1" customWidth="1"/>
  </cols>
  <sheetData>
    <row r="4" spans="1:3" ht="12.75">
      <c r="A4" s="1" t="s">
        <v>72</v>
      </c>
      <c r="B4" s="1"/>
      <c r="C4" s="1" t="s">
        <v>73</v>
      </c>
    </row>
    <row r="5" ht="12.75">
      <c r="A5" s="1"/>
    </row>
    <row r="6" spans="1:9" ht="13.5" thickBot="1">
      <c r="A6" s="3"/>
      <c r="B6" s="4"/>
      <c r="C6" s="4"/>
      <c r="D6" s="4"/>
      <c r="E6" s="5"/>
      <c r="F6" s="4"/>
      <c r="G6" s="4"/>
      <c r="H6" s="6"/>
      <c r="I6" s="6"/>
    </row>
    <row r="7" spans="1:9" ht="12.75">
      <c r="A7" s="8"/>
      <c r="B7" s="9"/>
      <c r="C7" s="9"/>
      <c r="D7" s="9"/>
      <c r="E7" s="10"/>
      <c r="F7" s="9"/>
      <c r="G7" s="9"/>
      <c r="H7" s="11"/>
      <c r="I7" s="12"/>
    </row>
    <row r="8" spans="1:9" ht="12.75">
      <c r="A8" s="13" t="s">
        <v>66</v>
      </c>
      <c r="B8" s="154">
        <v>14</v>
      </c>
      <c r="C8" s="155"/>
      <c r="D8" s="155"/>
      <c r="E8" s="155"/>
      <c r="F8" s="155"/>
      <c r="G8" s="156"/>
      <c r="H8" s="14" t="s">
        <v>0</v>
      </c>
      <c r="I8" s="15"/>
    </row>
    <row r="9" spans="1:9" ht="12.75">
      <c r="A9" s="16"/>
      <c r="B9" s="17"/>
      <c r="C9" s="17"/>
      <c r="D9" s="17"/>
      <c r="E9" s="17"/>
      <c r="F9" s="17"/>
      <c r="G9" s="17"/>
      <c r="H9" s="17"/>
      <c r="I9" s="18"/>
    </row>
    <row r="10" spans="1:9" ht="12.75">
      <c r="A10" s="19" t="s">
        <v>1</v>
      </c>
      <c r="B10" s="154" t="s">
        <v>80</v>
      </c>
      <c r="C10" s="155"/>
      <c r="D10" s="155"/>
      <c r="E10" s="155"/>
      <c r="F10" s="155"/>
      <c r="G10" s="156"/>
      <c r="H10" s="20" t="s">
        <v>2</v>
      </c>
      <c r="I10" s="15" t="s">
        <v>79</v>
      </c>
    </row>
    <row r="11" spans="1:9" ht="12.75">
      <c r="A11" s="21"/>
      <c r="B11" s="22"/>
      <c r="C11" s="22"/>
      <c r="D11" s="22"/>
      <c r="E11" s="23"/>
      <c r="F11" s="23"/>
      <c r="G11" s="23"/>
      <c r="H11" s="24"/>
      <c r="I11" s="25"/>
    </row>
    <row r="12" spans="1:9" ht="12.75">
      <c r="A12" s="21"/>
      <c r="B12" s="22"/>
      <c r="C12" s="22"/>
      <c r="D12" s="22"/>
      <c r="E12" s="157" t="s">
        <v>3</v>
      </c>
      <c r="F12" s="158"/>
      <c r="G12" s="158"/>
      <c r="H12" s="158"/>
      <c r="I12" s="159"/>
    </row>
    <row r="13" spans="1:9" ht="12.75">
      <c r="A13" s="21"/>
      <c r="B13" s="22"/>
      <c r="C13" s="22"/>
      <c r="D13" s="22"/>
      <c r="E13" s="27" t="s">
        <v>4</v>
      </c>
      <c r="F13" s="27" t="s">
        <v>5</v>
      </c>
      <c r="G13" s="27" t="s">
        <v>6</v>
      </c>
      <c r="H13" s="27" t="s">
        <v>7</v>
      </c>
      <c r="I13" s="28" t="s">
        <v>83</v>
      </c>
    </row>
    <row r="14" spans="1:9" ht="12.75">
      <c r="A14" s="29" t="s">
        <v>8</v>
      </c>
      <c r="B14" s="30"/>
      <c r="C14" s="30"/>
      <c r="D14" s="30"/>
      <c r="E14" s="31" t="s">
        <v>9</v>
      </c>
      <c r="F14" s="31" t="s">
        <v>10</v>
      </c>
      <c r="G14" s="31" t="s">
        <v>11</v>
      </c>
      <c r="H14" s="31" t="s">
        <v>12</v>
      </c>
      <c r="I14" s="32" t="s">
        <v>13</v>
      </c>
    </row>
    <row r="15" spans="1:9" ht="12.75">
      <c r="A15" s="33" t="s">
        <v>0</v>
      </c>
      <c r="B15" s="34" t="s">
        <v>14</v>
      </c>
      <c r="C15" s="35"/>
      <c r="D15" s="36"/>
      <c r="E15" s="31" t="s">
        <v>91</v>
      </c>
      <c r="F15" s="31">
        <v>2013</v>
      </c>
      <c r="G15" s="31" t="s">
        <v>98</v>
      </c>
      <c r="H15" s="31">
        <v>2013</v>
      </c>
      <c r="I15" s="32">
        <v>2013</v>
      </c>
    </row>
    <row r="16" spans="1:10" ht="12.75">
      <c r="A16" s="37">
        <v>600</v>
      </c>
      <c r="B16" s="160" t="s">
        <v>15</v>
      </c>
      <c r="C16" s="161"/>
      <c r="D16" s="162"/>
      <c r="E16" s="108">
        <v>31000000</v>
      </c>
      <c r="F16" s="108">
        <f>E16</f>
        <v>31000000</v>
      </c>
      <c r="G16" s="130">
        <f>F16</f>
        <v>31000000</v>
      </c>
      <c r="H16" s="108">
        <v>30556689</v>
      </c>
      <c r="I16" s="109">
        <f>G16-H16</f>
        <v>443311</v>
      </c>
      <c r="J16" s="117"/>
    </row>
    <row r="17" spans="1:9" ht="12.75">
      <c r="A17" s="37">
        <v>601</v>
      </c>
      <c r="B17" s="160" t="s">
        <v>16</v>
      </c>
      <c r="C17" s="161"/>
      <c r="D17" s="162"/>
      <c r="E17" s="108">
        <v>5000000</v>
      </c>
      <c r="F17" s="108">
        <f>E17</f>
        <v>5000000</v>
      </c>
      <c r="G17" s="131">
        <f>F17</f>
        <v>5000000</v>
      </c>
      <c r="H17" s="108">
        <v>4456698</v>
      </c>
      <c r="I17" s="109">
        <f>G17-H17</f>
        <v>543302</v>
      </c>
    </row>
    <row r="18" spans="1:9" ht="12.75">
      <c r="A18" s="37">
        <v>602</v>
      </c>
      <c r="B18" s="160" t="s">
        <v>17</v>
      </c>
      <c r="C18" s="161"/>
      <c r="D18" s="162"/>
      <c r="E18" s="108">
        <v>12000000</v>
      </c>
      <c r="F18" s="108">
        <f>E18</f>
        <v>12000000</v>
      </c>
      <c r="G18" s="130">
        <f>F18</f>
        <v>12000000</v>
      </c>
      <c r="H18" s="108">
        <v>11998044</v>
      </c>
      <c r="I18" s="109">
        <f>G18-H18</f>
        <v>1956</v>
      </c>
    </row>
    <row r="19" spans="1:9" ht="12.75">
      <c r="A19" s="37">
        <v>603</v>
      </c>
      <c r="B19" s="160" t="s">
        <v>18</v>
      </c>
      <c r="C19" s="161"/>
      <c r="D19" s="162"/>
      <c r="E19" s="108"/>
      <c r="F19" s="108"/>
      <c r="G19" s="108" t="s">
        <v>86</v>
      </c>
      <c r="H19" s="108"/>
      <c r="I19" s="109"/>
    </row>
    <row r="20" spans="1:9" ht="12.75">
      <c r="A20" s="37">
        <v>604</v>
      </c>
      <c r="B20" s="160" t="s">
        <v>19</v>
      </c>
      <c r="C20" s="161"/>
      <c r="D20" s="162"/>
      <c r="E20" s="108"/>
      <c r="F20" s="108"/>
      <c r="G20" s="108"/>
      <c r="H20" s="108"/>
      <c r="I20" s="109">
        <f aca="true" t="shared" si="0" ref="I20:I33">G20-H20</f>
        <v>0</v>
      </c>
    </row>
    <row r="21" spans="1:9" ht="12.75">
      <c r="A21" s="37">
        <v>605</v>
      </c>
      <c r="B21" s="160" t="s">
        <v>20</v>
      </c>
      <c r="C21" s="161"/>
      <c r="D21" s="162"/>
      <c r="E21" s="108"/>
      <c r="F21" s="108"/>
      <c r="G21" s="108"/>
      <c r="H21" s="108"/>
      <c r="I21" s="109">
        <f t="shared" si="0"/>
        <v>0</v>
      </c>
    </row>
    <row r="22" spans="1:9" ht="12.75">
      <c r="A22" s="37">
        <v>606</v>
      </c>
      <c r="B22" s="160" t="s">
        <v>21</v>
      </c>
      <c r="C22" s="161"/>
      <c r="D22" s="162"/>
      <c r="E22" s="108">
        <v>65300</v>
      </c>
      <c r="F22" s="108">
        <v>65300</v>
      </c>
      <c r="G22" s="108">
        <f>F22</f>
        <v>65300</v>
      </c>
      <c r="H22" s="108">
        <v>58770</v>
      </c>
      <c r="I22" s="109">
        <f t="shared" si="0"/>
        <v>6530</v>
      </c>
    </row>
    <row r="23" spans="1:9" ht="12.75">
      <c r="A23" s="38" t="s">
        <v>22</v>
      </c>
      <c r="B23" s="163" t="s">
        <v>23</v>
      </c>
      <c r="C23" s="164"/>
      <c r="D23" s="151"/>
      <c r="E23" s="110">
        <f>SUM(E16:E22)</f>
        <v>48065300</v>
      </c>
      <c r="F23" s="110">
        <f>SUM(F16:F22)</f>
        <v>48065300</v>
      </c>
      <c r="G23" s="110">
        <f>SUM(G16:G22)</f>
        <v>48065300</v>
      </c>
      <c r="H23" s="110">
        <f>SUM(H16:H22)</f>
        <v>47070201</v>
      </c>
      <c r="I23" s="111">
        <f t="shared" si="0"/>
        <v>995099</v>
      </c>
    </row>
    <row r="24" spans="1:9" ht="12.75">
      <c r="A24" s="37">
        <v>230</v>
      </c>
      <c r="B24" s="160" t="s">
        <v>24</v>
      </c>
      <c r="C24" s="161"/>
      <c r="D24" s="162"/>
      <c r="E24" s="108"/>
      <c r="F24" s="108"/>
      <c r="G24" s="108"/>
      <c r="H24" s="108"/>
      <c r="I24" s="109">
        <f t="shared" si="0"/>
        <v>0</v>
      </c>
    </row>
    <row r="25" spans="1:9" ht="12.75">
      <c r="A25" s="37">
        <v>231</v>
      </c>
      <c r="B25" s="160" t="s">
        <v>25</v>
      </c>
      <c r="C25" s="161"/>
      <c r="D25" s="162"/>
      <c r="E25" s="108">
        <v>100000</v>
      </c>
      <c r="F25" s="108">
        <v>100000</v>
      </c>
      <c r="G25" s="108">
        <f>F25</f>
        <v>100000</v>
      </c>
      <c r="H25" s="108">
        <v>99600</v>
      </c>
      <c r="I25" s="109">
        <f>F25-H25</f>
        <v>400</v>
      </c>
    </row>
    <row r="26" spans="1:9" ht="12.75">
      <c r="A26" s="37">
        <v>232</v>
      </c>
      <c r="B26" s="160" t="s">
        <v>26</v>
      </c>
      <c r="C26" s="161"/>
      <c r="D26" s="162"/>
      <c r="E26" s="108"/>
      <c r="F26" s="108"/>
      <c r="G26" s="108"/>
      <c r="H26" s="108"/>
      <c r="I26" s="109">
        <f>F26-H26</f>
        <v>0</v>
      </c>
    </row>
    <row r="27" spans="1:9" ht="12.75">
      <c r="A27" s="38" t="s">
        <v>27</v>
      </c>
      <c r="B27" s="163" t="s">
        <v>28</v>
      </c>
      <c r="C27" s="164"/>
      <c r="D27" s="151"/>
      <c r="E27" s="110">
        <v>100000</v>
      </c>
      <c r="F27" s="110">
        <v>100000</v>
      </c>
      <c r="G27" s="110">
        <f>G25</f>
        <v>100000</v>
      </c>
      <c r="H27" s="110">
        <f>SUM(H25:H26)</f>
        <v>99600</v>
      </c>
      <c r="I27" s="109">
        <f>F27-H27</f>
        <v>400</v>
      </c>
    </row>
    <row r="28" spans="1:9" ht="12.75">
      <c r="A28" s="37"/>
      <c r="B28" s="160"/>
      <c r="C28" s="161"/>
      <c r="D28" s="162"/>
      <c r="E28" s="108"/>
      <c r="F28" s="108"/>
      <c r="G28" s="108"/>
      <c r="H28" s="108"/>
      <c r="I28" s="109">
        <f t="shared" si="0"/>
        <v>0</v>
      </c>
    </row>
    <row r="29" spans="1:9" ht="13.5" thickBot="1">
      <c r="A29" s="40" t="s">
        <v>29</v>
      </c>
      <c r="B29" s="152" t="s">
        <v>30</v>
      </c>
      <c r="C29" s="153"/>
      <c r="D29" s="165"/>
      <c r="E29" s="112">
        <f>E23+E27</f>
        <v>48165300</v>
      </c>
      <c r="F29" s="112">
        <f>F23+F27</f>
        <v>48165300</v>
      </c>
      <c r="G29" s="112">
        <f>G23+G27</f>
        <v>48165300</v>
      </c>
      <c r="H29" s="112">
        <f>H23+H27</f>
        <v>47169801</v>
      </c>
      <c r="I29" s="122">
        <f t="shared" si="0"/>
        <v>995499</v>
      </c>
    </row>
    <row r="30" spans="1:9" ht="13.5" thickBot="1">
      <c r="A30" s="41"/>
      <c r="B30" s="41"/>
      <c r="C30" s="41"/>
      <c r="D30" s="41"/>
      <c r="E30" s="113"/>
      <c r="F30" s="113"/>
      <c r="G30" s="113"/>
      <c r="H30" s="113"/>
      <c r="I30" s="118">
        <f t="shared" si="0"/>
        <v>0</v>
      </c>
    </row>
    <row r="31" spans="1:9" ht="13.5" thickBot="1">
      <c r="A31" s="42" t="s">
        <v>31</v>
      </c>
      <c r="B31" s="43"/>
      <c r="C31" s="43"/>
      <c r="D31" s="43"/>
      <c r="E31" s="114"/>
      <c r="F31" s="114"/>
      <c r="G31" s="114"/>
      <c r="H31" s="115"/>
      <c r="I31" s="116">
        <f t="shared" si="0"/>
        <v>0</v>
      </c>
    </row>
    <row r="32" spans="5:9" ht="13.5" thickBot="1">
      <c r="E32" s="117"/>
      <c r="F32" s="117"/>
      <c r="G32" s="117"/>
      <c r="H32" s="117"/>
      <c r="I32" s="118">
        <f t="shared" si="0"/>
        <v>0</v>
      </c>
    </row>
    <row r="33" spans="1:9" ht="13.5" thickBot="1">
      <c r="A33" s="44" t="s">
        <v>32</v>
      </c>
      <c r="B33" s="43"/>
      <c r="C33" s="43"/>
      <c r="D33" s="43"/>
      <c r="E33" s="114">
        <f>SUM(E29:E32)</f>
        <v>48165300</v>
      </c>
      <c r="F33" s="114">
        <f>F31+F29</f>
        <v>48165300</v>
      </c>
      <c r="G33" s="114">
        <f>G31+G29</f>
        <v>48165300</v>
      </c>
      <c r="H33" s="115">
        <f>SUM(H29:H32)</f>
        <v>47169801</v>
      </c>
      <c r="I33" s="116">
        <f t="shared" si="0"/>
        <v>995499</v>
      </c>
    </row>
    <row r="35" spans="1:9" ht="12.75">
      <c r="A35" s="166" t="s">
        <v>33</v>
      </c>
      <c r="B35" s="45" t="s">
        <v>14</v>
      </c>
      <c r="C35" s="46" t="s">
        <v>97</v>
      </c>
      <c r="D35" s="47"/>
      <c r="E35" s="169" t="s">
        <v>65</v>
      </c>
      <c r="F35" s="45" t="s">
        <v>14</v>
      </c>
      <c r="H35" s="46"/>
      <c r="I35" s="47"/>
    </row>
    <row r="36" spans="1:9" ht="12.75">
      <c r="A36" s="167"/>
      <c r="B36" s="45" t="s">
        <v>34</v>
      </c>
      <c r="C36" s="46"/>
      <c r="D36" s="47"/>
      <c r="E36" s="170"/>
      <c r="F36" s="45" t="s">
        <v>34</v>
      </c>
      <c r="G36" s="46"/>
      <c r="H36" s="46"/>
      <c r="I36" s="47"/>
    </row>
    <row r="37" spans="1:9" ht="12.75">
      <c r="A37" s="168"/>
      <c r="B37" s="45" t="s">
        <v>35</v>
      </c>
      <c r="C37" s="48"/>
      <c r="D37" s="49"/>
      <c r="E37" s="171"/>
      <c r="F37" s="45" t="s">
        <v>35</v>
      </c>
      <c r="G37" s="48"/>
      <c r="H37" s="48"/>
      <c r="I37" s="49"/>
    </row>
  </sheetData>
  <sheetProtection/>
  <mergeCells count="19">
    <mergeCell ref="B29:D29"/>
    <mergeCell ref="A35:A37"/>
    <mergeCell ref="E35:E37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8:G8"/>
    <mergeCell ref="B10:G10"/>
    <mergeCell ref="E12:I12"/>
    <mergeCell ref="B16:D16"/>
  </mergeCells>
  <printOptions horizontalCentered="1" verticalCentered="1"/>
  <pageMargins left="1.33" right="0.7480314960629921" top="0.48" bottom="0.984251968503937" header="0.3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421875" style="0" customWidth="1"/>
    <col min="2" max="2" width="47.7109375" style="0" customWidth="1"/>
    <col min="3" max="3" width="14.28125" style="0" customWidth="1"/>
    <col min="5" max="5" width="10.57421875" style="0" customWidth="1"/>
    <col min="9" max="9" width="8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3" spans="1:3" ht="12.75">
      <c r="A3" s="1" t="s">
        <v>74</v>
      </c>
      <c r="B3" s="1"/>
      <c r="C3" s="1" t="s">
        <v>78</v>
      </c>
    </row>
    <row r="4" spans="1:2" ht="12.75">
      <c r="A4" s="1"/>
      <c r="B4" s="1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/>
      <c r="B6" s="61"/>
      <c r="C6" s="61"/>
      <c r="D6" s="62"/>
      <c r="E6" s="61"/>
      <c r="F6" s="11"/>
      <c r="G6" s="11"/>
      <c r="H6" s="63"/>
      <c r="I6" s="50"/>
    </row>
    <row r="7" spans="1:10" ht="12.75">
      <c r="A7" s="13" t="s">
        <v>66</v>
      </c>
      <c r="B7" s="172"/>
      <c r="C7" s="173"/>
      <c r="D7" s="173"/>
      <c r="E7" s="174"/>
      <c r="F7" s="64" t="s">
        <v>0</v>
      </c>
      <c r="G7" s="64"/>
      <c r="H7" s="17"/>
      <c r="I7" s="65"/>
      <c r="J7" s="127" t="s">
        <v>36</v>
      </c>
    </row>
    <row r="8" spans="1:9" ht="12.75">
      <c r="A8" s="16"/>
      <c r="B8" s="17"/>
      <c r="C8" s="17"/>
      <c r="D8" s="17"/>
      <c r="E8" s="17"/>
      <c r="F8" s="17"/>
      <c r="G8" s="17"/>
      <c r="H8" s="17"/>
      <c r="I8" s="65"/>
    </row>
    <row r="9" spans="1:9" ht="12.75">
      <c r="A9" s="19" t="s">
        <v>1</v>
      </c>
      <c r="B9" s="154" t="s">
        <v>80</v>
      </c>
      <c r="C9" s="155"/>
      <c r="D9" s="155"/>
      <c r="E9" s="156"/>
      <c r="F9" s="20" t="s">
        <v>2</v>
      </c>
      <c r="G9" s="20"/>
      <c r="H9" s="17"/>
      <c r="I9" s="65"/>
    </row>
    <row r="10" spans="1:9" ht="12.75">
      <c r="A10" s="21"/>
      <c r="B10" s="22"/>
      <c r="C10" s="22"/>
      <c r="D10" s="23"/>
      <c r="E10" s="23"/>
      <c r="F10" s="24"/>
      <c r="G10" s="24"/>
      <c r="H10" s="24"/>
      <c r="I10" s="66"/>
    </row>
    <row r="11" spans="1:9" ht="12.75">
      <c r="A11" s="55" t="s">
        <v>69</v>
      </c>
      <c r="B11" s="52"/>
      <c r="C11" s="52"/>
      <c r="D11" s="53" t="s">
        <v>39</v>
      </c>
      <c r="E11" s="53" t="s">
        <v>39</v>
      </c>
      <c r="F11" s="175" t="s">
        <v>40</v>
      </c>
      <c r="G11" s="176"/>
      <c r="H11" s="177"/>
      <c r="I11" s="178" t="s">
        <v>41</v>
      </c>
    </row>
    <row r="12" spans="1:9" ht="12.75">
      <c r="A12" s="56" t="s">
        <v>68</v>
      </c>
      <c r="B12" s="67" t="s">
        <v>67</v>
      </c>
      <c r="C12" s="68" t="s">
        <v>42</v>
      </c>
      <c r="D12" s="31" t="s">
        <v>43</v>
      </c>
      <c r="E12" s="31" t="s">
        <v>44</v>
      </c>
      <c r="F12" s="69" t="s">
        <v>45</v>
      </c>
      <c r="G12" s="26" t="s">
        <v>46</v>
      </c>
      <c r="H12" s="69" t="s">
        <v>47</v>
      </c>
      <c r="I12" s="179"/>
    </row>
    <row r="13" spans="1:9" ht="12.75">
      <c r="A13" s="58" t="s">
        <v>48</v>
      </c>
      <c r="B13" s="70" t="s">
        <v>81</v>
      </c>
      <c r="C13" s="39" t="s">
        <v>84</v>
      </c>
      <c r="D13" s="59">
        <f>3000*4</f>
        <v>12000</v>
      </c>
      <c r="E13" s="150">
        <v>12870</v>
      </c>
      <c r="F13" s="126"/>
      <c r="G13" s="125"/>
      <c r="H13" s="71"/>
      <c r="I13" s="60"/>
    </row>
    <row r="14" spans="1:9" ht="12.75">
      <c r="A14" s="58" t="s">
        <v>49</v>
      </c>
      <c r="B14" s="70" t="s">
        <v>87</v>
      </c>
      <c r="C14" s="39" t="s">
        <v>88</v>
      </c>
      <c r="D14" s="59">
        <v>12</v>
      </c>
      <c r="E14" s="59">
        <v>12</v>
      </c>
      <c r="F14" s="59"/>
      <c r="G14" s="71"/>
      <c r="H14" s="71"/>
      <c r="I14" s="60"/>
    </row>
    <row r="15" spans="1:9" ht="12.75">
      <c r="A15" s="58" t="s">
        <v>50</v>
      </c>
      <c r="B15" s="70"/>
      <c r="C15" s="39"/>
      <c r="D15" s="59"/>
      <c r="E15" s="59"/>
      <c r="F15" s="59"/>
      <c r="G15" s="71"/>
      <c r="H15" s="71"/>
      <c r="I15" s="60"/>
    </row>
    <row r="16" spans="1:9" ht="12.75">
      <c r="A16" s="58" t="s">
        <v>51</v>
      </c>
      <c r="B16" s="70"/>
      <c r="C16" s="39"/>
      <c r="D16" s="59"/>
      <c r="E16" s="59"/>
      <c r="F16" s="59"/>
      <c r="G16" s="71"/>
      <c r="H16" s="71"/>
      <c r="I16" s="60"/>
    </row>
    <row r="17" spans="1:9" ht="12.75">
      <c r="A17" s="58" t="s">
        <v>52</v>
      </c>
      <c r="B17" s="70"/>
      <c r="C17" s="39"/>
      <c r="D17" s="59"/>
      <c r="E17" s="59"/>
      <c r="F17" s="59"/>
      <c r="G17" s="71"/>
      <c r="H17" s="71"/>
      <c r="I17" s="60"/>
    </row>
    <row r="18" spans="1:9" ht="12.75">
      <c r="A18" s="58"/>
      <c r="B18" s="70"/>
      <c r="C18" s="39"/>
      <c r="D18" s="59"/>
      <c r="E18" s="59"/>
      <c r="F18" s="59"/>
      <c r="G18" s="71"/>
      <c r="H18" s="71"/>
      <c r="I18" s="60"/>
    </row>
    <row r="19" spans="1:9" ht="12.75">
      <c r="A19" s="58"/>
      <c r="B19" s="70"/>
      <c r="C19" s="39"/>
      <c r="D19" s="59"/>
      <c r="E19" s="59"/>
      <c r="F19" s="59"/>
      <c r="G19" s="71"/>
      <c r="H19" s="71"/>
      <c r="I19" s="60"/>
    </row>
    <row r="20" spans="1:9" ht="13.5" thickBot="1">
      <c r="A20" s="72" t="s">
        <v>38</v>
      </c>
      <c r="B20" s="73" t="s">
        <v>38</v>
      </c>
      <c r="C20" s="74"/>
      <c r="D20" s="75" t="s">
        <v>38</v>
      </c>
      <c r="E20" s="75" t="s">
        <v>38</v>
      </c>
      <c r="F20" s="75" t="s">
        <v>38</v>
      </c>
      <c r="G20" s="76"/>
      <c r="H20" s="76"/>
      <c r="I20" s="77" t="s">
        <v>38</v>
      </c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5">
      <c r="A24" s="166" t="s">
        <v>33</v>
      </c>
      <c r="B24" s="45" t="s">
        <v>96</v>
      </c>
      <c r="C24" s="46"/>
      <c r="D24" s="47"/>
      <c r="E24" s="169" t="s">
        <v>65</v>
      </c>
      <c r="F24" s="45" t="s">
        <v>14</v>
      </c>
      <c r="G24" s="134"/>
      <c r="H24" s="134"/>
      <c r="I24" s="47"/>
    </row>
    <row r="25" spans="1:9" ht="12.75">
      <c r="A25" s="167"/>
      <c r="B25" s="45" t="s">
        <v>34</v>
      </c>
      <c r="C25" s="46"/>
      <c r="D25" s="47"/>
      <c r="E25" s="170"/>
      <c r="F25" s="45" t="s">
        <v>34</v>
      </c>
      <c r="G25" s="46"/>
      <c r="H25" s="46"/>
      <c r="I25" s="47"/>
    </row>
    <row r="26" spans="1:9" ht="12.75">
      <c r="A26" s="168"/>
      <c r="B26" s="45" t="s">
        <v>35</v>
      </c>
      <c r="C26" s="48"/>
      <c r="D26" s="49"/>
      <c r="E26" s="171"/>
      <c r="F26" s="45" t="s">
        <v>35</v>
      </c>
      <c r="G26" s="48"/>
      <c r="H26" s="48"/>
      <c r="I26" s="49"/>
    </row>
  </sheetData>
  <sheetProtection/>
  <mergeCells count="6">
    <mergeCell ref="F11:H11"/>
    <mergeCell ref="I11:I12"/>
    <mergeCell ref="A24:A26"/>
    <mergeCell ref="E24:E26"/>
    <mergeCell ref="B7:E7"/>
    <mergeCell ref="B9:E9"/>
  </mergeCells>
  <printOptions horizontalCentered="1" verticalCentered="1"/>
  <pageMargins left="0.7480314960629921" right="0.7480314960629921" top="0.8" bottom="0.984251968503937" header="0.17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0" customWidth="1"/>
    <col min="2" max="2" width="15.57421875" style="0" customWidth="1"/>
    <col min="3" max="3" width="31.28125" style="0" customWidth="1"/>
    <col min="4" max="4" width="11.7109375" style="0" customWidth="1"/>
    <col min="5" max="5" width="12.140625" style="0" customWidth="1"/>
    <col min="6" max="6" width="12.00390625" style="0" customWidth="1"/>
    <col min="7" max="7" width="0.5625" style="0" hidden="1" customWidth="1"/>
  </cols>
  <sheetData>
    <row r="3" spans="1:2" ht="12.75">
      <c r="A3" s="1" t="s">
        <v>75</v>
      </c>
      <c r="B3" s="1"/>
    </row>
    <row r="4" spans="1:2" ht="12.75">
      <c r="A4" s="1"/>
      <c r="B4" s="1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8"/>
      <c r="B6" s="141"/>
      <c r="C6" s="61"/>
      <c r="D6" s="62"/>
      <c r="E6" s="61"/>
      <c r="F6" s="12"/>
      <c r="G6" s="7"/>
    </row>
    <row r="7" spans="1:7" ht="12.75">
      <c r="A7" s="13" t="s">
        <v>66</v>
      </c>
      <c r="B7" s="142"/>
      <c r="C7" s="155">
        <v>14</v>
      </c>
      <c r="D7" s="156"/>
      <c r="E7" s="20" t="s">
        <v>0</v>
      </c>
      <c r="F7" s="78"/>
      <c r="G7" s="7"/>
    </row>
    <row r="8" spans="1:7" ht="12.75">
      <c r="A8" s="16"/>
      <c r="B8" s="17"/>
      <c r="C8" s="17"/>
      <c r="D8" s="17"/>
      <c r="E8" s="17"/>
      <c r="F8" s="65"/>
      <c r="G8" s="7"/>
    </row>
    <row r="9" spans="1:7" ht="12.75">
      <c r="A9" s="19" t="s">
        <v>1</v>
      </c>
      <c r="B9" s="143"/>
      <c r="C9" s="155" t="s">
        <v>80</v>
      </c>
      <c r="D9" s="156"/>
      <c r="E9" s="20" t="s">
        <v>2</v>
      </c>
      <c r="F9" s="119" t="s">
        <v>79</v>
      </c>
      <c r="G9" s="7"/>
    </row>
    <row r="10" spans="1:7" ht="12.75">
      <c r="A10" s="21"/>
      <c r="B10" s="24"/>
      <c r="C10" s="22"/>
      <c r="D10" s="23"/>
      <c r="E10" s="23"/>
      <c r="F10" s="79"/>
      <c r="G10" s="7"/>
    </row>
    <row r="11" spans="1:7" ht="12.75">
      <c r="A11" s="51"/>
      <c r="B11" s="52"/>
      <c r="C11" s="30"/>
      <c r="D11" s="157" t="s">
        <v>70</v>
      </c>
      <c r="E11" s="158"/>
      <c r="F11" s="159"/>
      <c r="G11" s="7"/>
    </row>
    <row r="12" spans="1:7" ht="12.75">
      <c r="A12" s="51"/>
      <c r="B12" s="52"/>
      <c r="C12" s="52"/>
      <c r="D12" s="53"/>
      <c r="E12" s="53"/>
      <c r="F12" s="54"/>
      <c r="G12" s="7"/>
    </row>
    <row r="13" spans="1:7" ht="12.75">
      <c r="A13" s="55" t="s">
        <v>53</v>
      </c>
      <c r="B13" s="52"/>
      <c r="C13" s="52"/>
      <c r="D13" s="31" t="s">
        <v>37</v>
      </c>
      <c r="E13" s="31" t="s">
        <v>71</v>
      </c>
      <c r="F13" s="32" t="s">
        <v>12</v>
      </c>
      <c r="G13" s="7"/>
    </row>
    <row r="14" spans="1:7" ht="12.75">
      <c r="A14" s="56" t="s">
        <v>68</v>
      </c>
      <c r="B14" s="144"/>
      <c r="C14" s="57"/>
      <c r="D14" s="31" t="s">
        <v>91</v>
      </c>
      <c r="E14" s="31" t="s">
        <v>98</v>
      </c>
      <c r="F14" s="32" t="s">
        <v>98</v>
      </c>
      <c r="G14" s="7"/>
    </row>
    <row r="15" spans="1:7" ht="12.75">
      <c r="A15" s="96" t="s">
        <v>48</v>
      </c>
      <c r="B15" s="145"/>
      <c r="C15" s="92" t="s">
        <v>81</v>
      </c>
      <c r="D15" s="93">
        <f>'Monit Klasif.Ekonom.'!E29*65%</f>
        <v>31307445</v>
      </c>
      <c r="E15" s="93">
        <f>'Monit Klasif.Ekonom.'!G29*65%</f>
        <v>31307445</v>
      </c>
      <c r="F15" s="147">
        <f>'Monit Klasif.Ekonom.'!H29*65%</f>
        <v>30660370.650000002</v>
      </c>
      <c r="G15" s="7"/>
    </row>
    <row r="16" spans="1:7" ht="12.75">
      <c r="A16" s="96" t="s">
        <v>49</v>
      </c>
      <c r="B16" s="145"/>
      <c r="C16" s="70" t="s">
        <v>87</v>
      </c>
      <c r="D16" s="93">
        <f>'Monit Klasif.Ekonom.'!E29*35%</f>
        <v>16857855</v>
      </c>
      <c r="E16" s="93">
        <f>'Monit Klasif.Ekonom.'!G29*35%</f>
        <v>16857855</v>
      </c>
      <c r="F16" s="94">
        <f>'Monit Klasif.Ekonom.'!H29*35%</f>
        <v>16509430.35</v>
      </c>
      <c r="G16" s="7"/>
    </row>
    <row r="17" spans="1:7" ht="12.75">
      <c r="A17" s="96"/>
      <c r="B17" s="145"/>
      <c r="C17" s="70"/>
      <c r="D17" s="93"/>
      <c r="E17" s="93"/>
      <c r="F17" s="94"/>
      <c r="G17" s="7"/>
    </row>
    <row r="18" spans="1:7" ht="12.75">
      <c r="A18" s="96"/>
      <c r="B18" s="145"/>
      <c r="C18" s="70"/>
      <c r="D18" s="93"/>
      <c r="E18" s="93"/>
      <c r="F18" s="94"/>
      <c r="G18" s="7"/>
    </row>
    <row r="19" spans="1:7" ht="12.75">
      <c r="A19" s="96"/>
      <c r="B19" s="145"/>
      <c r="C19" s="98"/>
      <c r="D19" s="93"/>
      <c r="E19" s="93"/>
      <c r="F19" s="94"/>
      <c r="G19" s="7"/>
    </row>
    <row r="20" spans="1:7" ht="12.75">
      <c r="A20" s="96"/>
      <c r="B20" s="145"/>
      <c r="C20" s="98"/>
      <c r="D20" s="99">
        <f>SUM(D15:D19)</f>
        <v>48165300</v>
      </c>
      <c r="E20" s="99">
        <f>SUM(E15:E18)</f>
        <v>48165300</v>
      </c>
      <c r="F20" s="107">
        <f>SUM(F15:F19)</f>
        <v>47169801</v>
      </c>
      <c r="G20" s="7"/>
    </row>
    <row r="21" spans="1:7" ht="13.5" thickBot="1">
      <c r="A21" s="72" t="s">
        <v>38</v>
      </c>
      <c r="B21" s="146"/>
      <c r="C21" s="95"/>
      <c r="D21" s="75" t="s">
        <v>38</v>
      </c>
      <c r="E21" s="97" t="s">
        <v>38</v>
      </c>
      <c r="F21" s="77" t="s">
        <v>38</v>
      </c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 customHeight="1">
      <c r="A25" s="166" t="s">
        <v>33</v>
      </c>
      <c r="B25" s="138"/>
      <c r="C25" s="180" t="s">
        <v>89</v>
      </c>
      <c r="D25" s="45" t="s">
        <v>14</v>
      </c>
      <c r="E25" s="135"/>
      <c r="F25" s="135"/>
      <c r="G25" s="47"/>
    </row>
    <row r="26" spans="1:7" ht="12.75">
      <c r="A26" s="167"/>
      <c r="B26" s="139" t="s">
        <v>95</v>
      </c>
      <c r="C26" s="180"/>
      <c r="D26" s="45" t="s">
        <v>34</v>
      </c>
      <c r="E26" s="46"/>
      <c r="F26" s="45"/>
      <c r="G26" s="47"/>
    </row>
    <row r="27" spans="1:7" ht="12.75">
      <c r="A27" s="168"/>
      <c r="B27" s="140"/>
      <c r="C27" s="180"/>
      <c r="D27" s="45" t="s">
        <v>35</v>
      </c>
      <c r="E27" s="48"/>
      <c r="F27" s="45"/>
      <c r="G27" s="49"/>
    </row>
  </sheetData>
  <sheetProtection/>
  <mergeCells count="5">
    <mergeCell ref="C7:D7"/>
    <mergeCell ref="A25:A27"/>
    <mergeCell ref="C25:C27"/>
    <mergeCell ref="C9:D9"/>
    <mergeCell ref="D11:F11"/>
  </mergeCells>
  <printOptions horizontalCentered="1" verticalCentered="1"/>
  <pageMargins left="0.7480314960629921" right="0.7480314960629921" top="0.1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9:I3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8.140625" style="0" customWidth="1"/>
    <col min="2" max="2" width="9.8515625" style="0" customWidth="1"/>
    <col min="3" max="3" width="9.28125" style="0" customWidth="1"/>
    <col min="4" max="4" width="10.7109375" style="0" customWidth="1"/>
    <col min="5" max="5" width="10.00390625" style="0" customWidth="1"/>
    <col min="6" max="6" width="23.00390625" style="0" customWidth="1"/>
    <col min="7" max="7" width="21.421875" style="0" customWidth="1"/>
    <col min="8" max="8" width="13.140625" style="0" customWidth="1"/>
    <col min="9" max="9" width="13.57421875" style="0" customWidth="1"/>
    <col min="10" max="10" width="14.140625" style="0" customWidth="1"/>
  </cols>
  <sheetData>
    <row r="9" spans="1:9" ht="12.75">
      <c r="A9" s="1" t="s">
        <v>76</v>
      </c>
      <c r="B9" s="1"/>
      <c r="C9" s="1" t="s">
        <v>77</v>
      </c>
      <c r="H9" s="123"/>
      <c r="I9" s="91"/>
    </row>
    <row r="10" spans="1:9" ht="12.75">
      <c r="A10" s="1"/>
      <c r="H10" s="123"/>
      <c r="I10" s="91"/>
    </row>
    <row r="11" spans="2:9" ht="12.75">
      <c r="B11" s="1"/>
      <c r="G11" s="1" t="s">
        <v>54</v>
      </c>
      <c r="H11" s="123"/>
      <c r="I11" s="91"/>
    </row>
    <row r="12" spans="1:9" ht="12.75">
      <c r="A12" s="80"/>
      <c r="B12" s="81" t="s">
        <v>55</v>
      </c>
      <c r="C12" s="181" t="s">
        <v>92</v>
      </c>
      <c r="D12" s="182"/>
      <c r="E12" s="183"/>
      <c r="F12" s="181" t="s">
        <v>41</v>
      </c>
      <c r="G12" s="183"/>
      <c r="H12" s="123"/>
      <c r="I12" s="91"/>
    </row>
    <row r="13" spans="1:9" ht="12.75">
      <c r="A13" s="82" t="s">
        <v>56</v>
      </c>
      <c r="B13" s="82" t="s">
        <v>57</v>
      </c>
      <c r="C13" s="80"/>
      <c r="D13" s="80"/>
      <c r="E13" s="83"/>
      <c r="F13" s="82" t="s">
        <v>58</v>
      </c>
      <c r="G13" s="83" t="s">
        <v>59</v>
      </c>
      <c r="H13" s="91"/>
      <c r="I13" s="91"/>
    </row>
    <row r="14" spans="1:9" ht="12.75">
      <c r="A14" s="84"/>
      <c r="B14" s="85" t="s">
        <v>60</v>
      </c>
      <c r="C14" s="84" t="s">
        <v>61</v>
      </c>
      <c r="D14" s="86" t="s">
        <v>62</v>
      </c>
      <c r="E14" s="87" t="s">
        <v>44</v>
      </c>
      <c r="F14" s="88" t="s">
        <v>63</v>
      </c>
      <c r="G14" s="89" t="s">
        <v>64</v>
      </c>
      <c r="H14" s="124"/>
      <c r="I14" s="91"/>
    </row>
    <row r="15" spans="1:7" ht="25.5" customHeight="1">
      <c r="A15" s="149" t="s">
        <v>93</v>
      </c>
      <c r="B15" s="102">
        <v>100</v>
      </c>
      <c r="C15" s="102">
        <v>100</v>
      </c>
      <c r="D15" s="86"/>
      <c r="E15" s="129">
        <v>99600</v>
      </c>
      <c r="F15" s="137" t="s">
        <v>94</v>
      </c>
      <c r="G15" s="128"/>
    </row>
    <row r="16" spans="1:7" ht="12.75">
      <c r="A16" s="100"/>
      <c r="B16" s="102"/>
      <c r="C16" s="102"/>
      <c r="D16" s="86"/>
      <c r="E16" s="87"/>
      <c r="F16" s="148"/>
      <c r="G16" s="89"/>
    </row>
    <row r="17" spans="1:7" ht="12.75">
      <c r="A17" s="100"/>
      <c r="B17" s="103"/>
      <c r="C17" s="103"/>
      <c r="D17" s="86"/>
      <c r="E17" s="87"/>
      <c r="F17" s="121"/>
      <c r="G17" s="89"/>
    </row>
    <row r="18" spans="1:7" ht="12.75">
      <c r="A18" s="101"/>
      <c r="B18" s="103"/>
      <c r="C18" s="103"/>
      <c r="D18" s="86"/>
      <c r="E18" s="87"/>
      <c r="F18" s="121"/>
      <c r="G18" s="89"/>
    </row>
    <row r="19" spans="1:7" ht="12.75">
      <c r="A19" s="100"/>
      <c r="B19" s="103"/>
      <c r="C19" s="103"/>
      <c r="D19" s="86"/>
      <c r="E19" s="87"/>
      <c r="F19" s="88"/>
      <c r="G19" s="89"/>
    </row>
    <row r="20" spans="1:7" ht="12.75">
      <c r="A20" s="101"/>
      <c r="B20" s="102"/>
      <c r="C20" s="102"/>
      <c r="D20" s="90"/>
      <c r="E20" s="104"/>
      <c r="F20" s="90"/>
      <c r="G20" s="90"/>
    </row>
    <row r="21" spans="1:7" ht="12.75">
      <c r="A21" s="90"/>
      <c r="B21" s="90"/>
      <c r="C21" s="90"/>
      <c r="D21" s="90"/>
      <c r="E21" s="90"/>
      <c r="F21" s="90"/>
      <c r="G21" s="90"/>
    </row>
    <row r="22" spans="1:7" ht="12.75">
      <c r="A22" s="120" t="s">
        <v>82</v>
      </c>
      <c r="B22" s="105">
        <f>SUM(B15:B21)</f>
        <v>100</v>
      </c>
      <c r="C22" s="105">
        <f>SUM(C15:C21)</f>
        <v>100</v>
      </c>
      <c r="D22" s="90"/>
      <c r="E22" s="106">
        <f>SUM(E15:E21)</f>
        <v>99600</v>
      </c>
      <c r="F22" s="90"/>
      <c r="G22" s="90"/>
    </row>
    <row r="23" spans="1:7" ht="12.75">
      <c r="A23" s="132"/>
      <c r="B23" s="124"/>
      <c r="C23" s="124"/>
      <c r="D23" s="91"/>
      <c r="E23" s="133"/>
      <c r="F23" s="91"/>
      <c r="G23" s="91"/>
    </row>
    <row r="24" spans="1:7" ht="12.75">
      <c r="A24" s="132"/>
      <c r="B24" s="124"/>
      <c r="C24" s="124"/>
      <c r="D24" s="91"/>
      <c r="E24" s="133"/>
      <c r="F24" s="91"/>
      <c r="G24" s="91"/>
    </row>
    <row r="26" spans="1:7" ht="15">
      <c r="A26" s="166" t="s">
        <v>33</v>
      </c>
      <c r="B26" s="45" t="s">
        <v>14</v>
      </c>
      <c r="C26" s="46" t="s">
        <v>95</v>
      </c>
      <c r="D26" s="47"/>
      <c r="E26" s="169" t="s">
        <v>65</v>
      </c>
      <c r="F26" s="45" t="s">
        <v>90</v>
      </c>
      <c r="G26" s="45"/>
    </row>
    <row r="27" spans="1:7" ht="12.75">
      <c r="A27" s="167"/>
      <c r="B27" s="45" t="s">
        <v>34</v>
      </c>
      <c r="C27" s="46"/>
      <c r="D27" s="47"/>
      <c r="E27" s="170"/>
      <c r="F27" s="45" t="s">
        <v>34</v>
      </c>
      <c r="G27" s="45"/>
    </row>
    <row r="28" spans="1:7" ht="19.5" customHeight="1">
      <c r="A28" s="168"/>
      <c r="B28" s="45" t="s">
        <v>35</v>
      </c>
      <c r="C28" s="48"/>
      <c r="D28" s="49"/>
      <c r="E28" s="171"/>
      <c r="F28" s="45" t="s">
        <v>35</v>
      </c>
      <c r="G28" s="45"/>
    </row>
    <row r="31" spans="1:6" ht="15.75">
      <c r="A31" t="s">
        <v>85</v>
      </c>
      <c r="D31" s="2"/>
      <c r="E31" s="136" t="s">
        <v>99</v>
      </c>
      <c r="F31" s="136"/>
    </row>
    <row r="32" spans="4:6" ht="15.75">
      <c r="D32" s="136"/>
      <c r="E32" s="136" t="s">
        <v>100</v>
      </c>
      <c r="F32" s="136"/>
    </row>
  </sheetData>
  <sheetProtection/>
  <mergeCells count="4">
    <mergeCell ref="A26:A28"/>
    <mergeCell ref="E26:E28"/>
    <mergeCell ref="C12:E12"/>
    <mergeCell ref="F12:G12"/>
  </mergeCells>
  <printOptions horizontalCentered="1" verticalCentered="1"/>
  <pageMargins left="0.23" right="0.7480314960629921" top="0.19" bottom="0.53" header="0.17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I28" sqref="I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SPACE</cp:lastModifiedBy>
  <cp:lastPrinted>2012-04-23T06:34:50Z</cp:lastPrinted>
  <dcterms:created xsi:type="dcterms:W3CDTF">2006-01-12T07:01:41Z</dcterms:created>
  <dcterms:modified xsi:type="dcterms:W3CDTF">2014-01-14T12:43:45Z</dcterms:modified>
  <cp:category/>
  <cp:version/>
  <cp:contentType/>
  <cp:contentStatus/>
</cp:coreProperties>
</file>